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H17" i="4"/>
  <c r="H40" i="4"/>
  <c r="H38" i="4"/>
  <c r="E38" i="4"/>
  <c r="H37" i="4"/>
  <c r="G37" i="4"/>
  <c r="F37" i="4"/>
  <c r="F39" i="4" s="1"/>
  <c r="E37" i="4"/>
  <c r="D37" i="4"/>
  <c r="D39" i="4" s="1"/>
  <c r="C37" i="4"/>
  <c r="H35" i="4"/>
  <c r="E35" i="4"/>
  <c r="H34" i="4"/>
  <c r="E34" i="4"/>
  <c r="H33" i="4"/>
  <c r="E33" i="4"/>
  <c r="H32" i="4"/>
  <c r="E32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G39" i="4" s="1"/>
  <c r="F21" i="4"/>
  <c r="E21" i="4"/>
  <c r="E39" i="4" s="1"/>
  <c r="D21" i="4"/>
  <c r="C21" i="4"/>
  <c r="C39" i="4" s="1"/>
</calcChain>
</file>

<file path=xl/sharedStrings.xml><?xml version="1.0" encoding="utf-8"?>
<sst xmlns="http://schemas.openxmlformats.org/spreadsheetml/2006/main" count="63" uniqueCount="40">
  <si>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</si>
  <si>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</si>
  <si>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</si>
  <si>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</si>
  <si>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</si>
  <si>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</si>
  <si>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</si>
  <si>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</si>
  <si>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</si>
  <si>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</si>
  <si>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</si>
  <si>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</si>
  <si>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</si>
  <si>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</si>
  <si>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</si>
  <si>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</si>
  <si>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</si>
  <si>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</si>
  <si>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</si>
  <si>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</si>
  <si>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</si>
  <si>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</si>
  <si>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</si>
  <si>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</si>
  <si>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</si>
  <si>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</si>
  <si>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</si>
  <si>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</si>
  <si>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</si>
  <si>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</si>
  <si>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</si>
  <si>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</si>
  <si>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</si>
  <si>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</si>
  <si>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</si>
  <si>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</si>
  <si>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</si>
  <si>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</si>
  <si>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Municipal de Vivienda de León, Guanajuato (IMUVI)
Estado Analítico de Ingresos
Del 1 de enero al 31 de diciembre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</si>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</sst>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48</xdr:row>
      <xdr:rowOff>60960</xdr:rowOff>
    </xdr:from>
    <xdr:to>
      <xdr:col>6</xdr:col>
      <xdr:colOff>815340</xdr:colOff>
      <xdr:row>53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" y="803148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7" t="s">
        <v>38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0</v>
      </c>
      <c r="B2" s="51"/>
      <c r="C2" s="48" t="s">
        <v>1</v>
      </c>
      <c r="D2" s="48"/>
      <c r="E2" s="48"/>
      <c r="F2" s="48"/>
      <c r="G2" s="48"/>
      <c r="H2" s="56" t="s">
        <v>2</v>
      </c>
    </row>
    <row r="3" spans="1:8" s="1" customFormat="1" ht="24.9" customHeight="1" x14ac:dyDescent="0.2">
      <c r="A3" s="52"/>
      <c r="B3" s="53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7"/>
    </row>
    <row r="4" spans="1:8" s="1" customFormat="1" x14ac:dyDescent="0.2">
      <c r="A4" s="54"/>
      <c r="B4" s="55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14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</row>
    <row r="6" spans="1:8" x14ac:dyDescent="0.2">
      <c r="A6" s="34"/>
      <c r="B6" s="44" t="s">
        <v>15</v>
      </c>
      <c r="C6" s="22">
        <v>0</v>
      </c>
      <c r="D6" s="22">
        <v>0</v>
      </c>
      <c r="E6" s="22">
        <f t="shared" ref="E6:E14" si="0">+C6+D6</f>
        <v>0</v>
      </c>
      <c r="F6" s="22">
        <v>0</v>
      </c>
      <c r="G6" s="22">
        <v>0</v>
      </c>
      <c r="H6" s="22">
        <f t="shared" ref="H6:H14" si="1">+G6-C6</f>
        <v>0</v>
      </c>
    </row>
    <row r="7" spans="1:8" x14ac:dyDescent="0.2">
      <c r="A7" s="33"/>
      <c r="B7" s="43" t="s">
        <v>16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17</v>
      </c>
      <c r="C8" s="22">
        <v>7748541</v>
      </c>
      <c r="D8" s="22">
        <v>21379323</v>
      </c>
      <c r="E8" s="22">
        <f t="shared" si="0"/>
        <v>29127864</v>
      </c>
      <c r="F8" s="22">
        <v>13909159.08</v>
      </c>
      <c r="G8" s="22">
        <v>13909159.08</v>
      </c>
      <c r="H8" s="22">
        <f t="shared" si="1"/>
        <v>6160618.0800000001</v>
      </c>
    </row>
    <row r="9" spans="1:8" x14ac:dyDescent="0.2">
      <c r="A9" s="33"/>
      <c r="B9" s="43" t="s">
        <v>18</v>
      </c>
      <c r="C9" s="22">
        <v>6600000</v>
      </c>
      <c r="D9" s="22">
        <v>0</v>
      </c>
      <c r="E9" s="22">
        <f t="shared" si="0"/>
        <v>6600000</v>
      </c>
      <c r="F9" s="22">
        <v>22656877.57</v>
      </c>
      <c r="G9" s="22">
        <v>22656877.57</v>
      </c>
      <c r="H9" s="22">
        <f t="shared" si="1"/>
        <v>16056877.57</v>
      </c>
    </row>
    <row r="10" spans="1:8" x14ac:dyDescent="0.2">
      <c r="A10" s="34"/>
      <c r="B10" s="44" t="s">
        <v>19</v>
      </c>
      <c r="C10" s="22">
        <v>1050000</v>
      </c>
      <c r="D10" s="22">
        <v>0</v>
      </c>
      <c r="E10" s="22">
        <f t="shared" si="0"/>
        <v>1050000</v>
      </c>
      <c r="F10" s="22">
        <v>1450908.94</v>
      </c>
      <c r="G10" s="22">
        <v>1450908.94</v>
      </c>
      <c r="H10" s="22">
        <f t="shared" si="1"/>
        <v>400908.93999999994</v>
      </c>
    </row>
    <row r="11" spans="1:8" x14ac:dyDescent="0.2">
      <c r="A11" s="40"/>
      <c r="B11" s="43" t="s">
        <v>20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</row>
    <row r="12" spans="1:8" ht="20.399999999999999" x14ac:dyDescent="0.2">
      <c r="A12" s="40"/>
      <c r="B12" s="43" t="s">
        <v>21</v>
      </c>
      <c r="C12" s="22">
        <v>65343049</v>
      </c>
      <c r="D12" s="22">
        <v>255205</v>
      </c>
      <c r="E12" s="22">
        <f t="shared" si="0"/>
        <v>65598254</v>
      </c>
      <c r="F12" s="22">
        <v>65598253.960000001</v>
      </c>
      <c r="G12" s="22">
        <v>65598253.960000001</v>
      </c>
      <c r="H12" s="22">
        <f t="shared" si="1"/>
        <v>255204.96000000089</v>
      </c>
    </row>
    <row r="13" spans="1:8" ht="20.399999999999999" x14ac:dyDescent="0.2">
      <c r="A13" s="40"/>
      <c r="B13" s="43" t="s">
        <v>22</v>
      </c>
      <c r="C13" s="22">
        <v>0</v>
      </c>
      <c r="D13" s="22">
        <v>52009659</v>
      </c>
      <c r="E13" s="22">
        <f t="shared" si="0"/>
        <v>52009659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33"/>
      <c r="B14" s="43" t="s">
        <v>23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24</v>
      </c>
      <c r="C16" s="23">
        <f>SUM(C5:C14)</f>
        <v>80741590</v>
      </c>
      <c r="D16" s="23">
        <f t="shared" ref="D16:G16" si="2">SUM(D5:D14)</f>
        <v>73644187</v>
      </c>
      <c r="E16" s="23">
        <f t="shared" si="2"/>
        <v>154385777</v>
      </c>
      <c r="F16" s="23">
        <f t="shared" si="2"/>
        <v>103615199.55</v>
      </c>
      <c r="G16" s="11">
        <f t="shared" si="2"/>
        <v>103615199.55</v>
      </c>
      <c r="H16" s="12"/>
    </row>
    <row r="17" spans="1:8" x14ac:dyDescent="0.2">
      <c r="A17" s="35"/>
      <c r="B17" s="29"/>
      <c r="C17" s="30"/>
      <c r="D17" s="30"/>
      <c r="E17" s="36"/>
      <c r="F17" s="31" t="s">
        <v>25</v>
      </c>
      <c r="G17" s="37"/>
      <c r="H17" s="27">
        <f>+H9</f>
        <v>16056877.57</v>
      </c>
    </row>
    <row r="18" spans="1:8" x14ac:dyDescent="0.2">
      <c r="A18" s="58" t="s">
        <v>26</v>
      </c>
      <c r="B18" s="59"/>
      <c r="C18" s="48" t="s">
        <v>1</v>
      </c>
      <c r="D18" s="48"/>
      <c r="E18" s="48"/>
      <c r="F18" s="48"/>
      <c r="G18" s="48"/>
      <c r="H18" s="56" t="s">
        <v>2</v>
      </c>
    </row>
    <row r="19" spans="1:8" ht="20.399999999999999" x14ac:dyDescent="0.2">
      <c r="A19" s="60"/>
      <c r="B19" s="61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57"/>
    </row>
    <row r="20" spans="1:8" x14ac:dyDescent="0.2">
      <c r="A20" s="62"/>
      <c r="B20" s="63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27</v>
      </c>
      <c r="B21" s="15"/>
      <c r="C21" s="24">
        <f>SUM(C22:C29)</f>
        <v>80741590</v>
      </c>
      <c r="D21" s="24">
        <f t="shared" ref="D21:H21" si="3">SUM(D22:D29)</f>
        <v>73644187</v>
      </c>
      <c r="E21" s="24">
        <f t="shared" si="3"/>
        <v>154385777</v>
      </c>
      <c r="F21" s="24">
        <f t="shared" si="3"/>
        <v>103615199.55</v>
      </c>
      <c r="G21" s="24">
        <f t="shared" si="3"/>
        <v>103615199.55</v>
      </c>
      <c r="H21" s="24">
        <f t="shared" si="3"/>
        <v>22873609.550000001</v>
      </c>
    </row>
    <row r="22" spans="1:8" x14ac:dyDescent="0.2">
      <c r="A22" s="16"/>
      <c r="B22" s="17" t="s">
        <v>14</v>
      </c>
      <c r="C22" s="25">
        <v>0</v>
      </c>
      <c r="D22" s="25">
        <v>0</v>
      </c>
      <c r="E22" s="25">
        <f>+C22+D22</f>
        <v>0</v>
      </c>
      <c r="F22" s="25">
        <v>0</v>
      </c>
      <c r="G22" s="25">
        <v>0</v>
      </c>
      <c r="H22" s="25">
        <f>+G22-C22</f>
        <v>0</v>
      </c>
    </row>
    <row r="23" spans="1:8" x14ac:dyDescent="0.2">
      <c r="A23" s="16"/>
      <c r="B23" s="17" t="s">
        <v>15</v>
      </c>
      <c r="C23" s="25">
        <v>0</v>
      </c>
      <c r="D23" s="25">
        <v>0</v>
      </c>
      <c r="E23" s="25">
        <f t="shared" ref="E23:E29" si="4">+C23+D23</f>
        <v>0</v>
      </c>
      <c r="F23" s="25">
        <v>0</v>
      </c>
      <c r="G23" s="25">
        <v>0</v>
      </c>
      <c r="H23" s="25">
        <f t="shared" ref="H23:H29" si="5">+G23-C23</f>
        <v>0</v>
      </c>
    </row>
    <row r="24" spans="1:8" x14ac:dyDescent="0.2">
      <c r="A24" s="16"/>
      <c r="B24" s="17" t="s">
        <v>16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17</v>
      </c>
      <c r="C25" s="25">
        <v>7748541</v>
      </c>
      <c r="D25" s="25">
        <v>21379323</v>
      </c>
      <c r="E25" s="25">
        <f t="shared" si="4"/>
        <v>29127864</v>
      </c>
      <c r="F25" s="25">
        <v>13909159.08</v>
      </c>
      <c r="G25" s="25">
        <v>13909159.08</v>
      </c>
      <c r="H25" s="25">
        <f t="shared" si="5"/>
        <v>6160618.0800000001</v>
      </c>
    </row>
    <row r="26" spans="1:8" ht="11.4" x14ac:dyDescent="0.2">
      <c r="A26" s="16"/>
      <c r="B26" s="17" t="s">
        <v>28</v>
      </c>
      <c r="C26" s="25">
        <v>6600000</v>
      </c>
      <c r="D26" s="25">
        <v>0</v>
      </c>
      <c r="E26" s="25">
        <f t="shared" si="4"/>
        <v>6600000</v>
      </c>
      <c r="F26" s="25">
        <v>22656877.57</v>
      </c>
      <c r="G26" s="25">
        <v>22656877.57</v>
      </c>
      <c r="H26" s="25">
        <f t="shared" si="5"/>
        <v>16056877.57</v>
      </c>
    </row>
    <row r="27" spans="1:8" ht="11.4" x14ac:dyDescent="0.2">
      <c r="A27" s="16"/>
      <c r="B27" s="17" t="s">
        <v>29</v>
      </c>
      <c r="C27" s="25">
        <v>1050000</v>
      </c>
      <c r="D27" s="25">
        <v>0</v>
      </c>
      <c r="E27" s="25">
        <f t="shared" si="4"/>
        <v>1050000</v>
      </c>
      <c r="F27" s="25">
        <v>1450908.94</v>
      </c>
      <c r="G27" s="25">
        <v>1450908.94</v>
      </c>
      <c r="H27" s="25">
        <f t="shared" si="5"/>
        <v>400908.93999999994</v>
      </c>
    </row>
    <row r="28" spans="1:8" ht="20.399999999999999" x14ac:dyDescent="0.2">
      <c r="A28" s="16"/>
      <c r="B28" s="17" t="s">
        <v>30</v>
      </c>
      <c r="C28" s="25">
        <v>65343049</v>
      </c>
      <c r="D28" s="25">
        <v>255205</v>
      </c>
      <c r="E28" s="25">
        <f t="shared" si="4"/>
        <v>65598254</v>
      </c>
      <c r="F28" s="25">
        <v>65598253.960000001</v>
      </c>
      <c r="G28" s="25">
        <v>65598253.960000001</v>
      </c>
      <c r="H28" s="25">
        <f t="shared" si="5"/>
        <v>255204.96000000089</v>
      </c>
    </row>
    <row r="29" spans="1:8" ht="20.399999999999999" x14ac:dyDescent="0.2">
      <c r="A29" s="16"/>
      <c r="B29" s="17" t="s">
        <v>22</v>
      </c>
      <c r="C29" s="25">
        <v>0</v>
      </c>
      <c r="D29" s="25">
        <v>52009659</v>
      </c>
      <c r="E29" s="25">
        <f t="shared" si="4"/>
        <v>52009659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31</v>
      </c>
      <c r="B31" s="15"/>
      <c r="C31" s="26">
        <f>SUM(C32:C35)</f>
        <v>0</v>
      </c>
      <c r="D31" s="26">
        <f t="shared" ref="D31:G31" si="6">SUM(D32:D35)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/>
    </row>
    <row r="32" spans="1:8" x14ac:dyDescent="0.2">
      <c r="A32" s="16"/>
      <c r="B32" s="17" t="s">
        <v>15</v>
      </c>
      <c r="C32" s="25">
        <v>0</v>
      </c>
      <c r="D32" s="25">
        <v>0</v>
      </c>
      <c r="E32" s="25">
        <f>+C32+D32</f>
        <v>0</v>
      </c>
      <c r="F32" s="25">
        <v>0</v>
      </c>
      <c r="G32" s="25">
        <v>0</v>
      </c>
      <c r="H32" s="25">
        <f t="shared" ref="H32:H35" si="7">+G32-C32</f>
        <v>0</v>
      </c>
    </row>
    <row r="33" spans="1:8" ht="11.4" x14ac:dyDescent="0.2">
      <c r="A33" s="16"/>
      <c r="B33" s="17" t="s">
        <v>32</v>
      </c>
      <c r="C33" s="25">
        <v>0</v>
      </c>
      <c r="D33" s="25">
        <v>0</v>
      </c>
      <c r="E33" s="25">
        <f t="shared" ref="E33:E35" si="8">+C33+D33</f>
        <v>0</v>
      </c>
      <c r="F33" s="25">
        <v>0</v>
      </c>
      <c r="G33" s="25">
        <v>0</v>
      </c>
      <c r="H33" s="25">
        <f t="shared" si="7"/>
        <v>0</v>
      </c>
    </row>
    <row r="34" spans="1:8" ht="11.4" x14ac:dyDescent="0.2">
      <c r="A34" s="16"/>
      <c r="B34" s="17" t="s">
        <v>33</v>
      </c>
      <c r="C34" s="25">
        <v>0</v>
      </c>
      <c r="D34" s="25">
        <v>0</v>
      </c>
      <c r="E34" s="25">
        <f t="shared" si="8"/>
        <v>0</v>
      </c>
      <c r="F34" s="25">
        <v>0</v>
      </c>
      <c r="G34" s="25">
        <v>0</v>
      </c>
      <c r="H34" s="25">
        <f t="shared" si="7"/>
        <v>0</v>
      </c>
    </row>
    <row r="35" spans="1:8" ht="20.399999999999999" x14ac:dyDescent="0.2">
      <c r="A35" s="16"/>
      <c r="B35" s="17" t="s">
        <v>22</v>
      </c>
      <c r="C35" s="25">
        <v>0</v>
      </c>
      <c r="D35" s="25">
        <v>0</v>
      </c>
      <c r="E35" s="25">
        <f t="shared" si="8"/>
        <v>0</v>
      </c>
      <c r="F35" s="25">
        <v>0</v>
      </c>
      <c r="G35" s="25">
        <v>0</v>
      </c>
      <c r="H35" s="25">
        <f t="shared" si="7"/>
        <v>0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>SUM(C38)</f>
        <v>0</v>
      </c>
      <c r="D37" s="26">
        <f t="shared" ref="D37:H37" si="9">SUM(D38)</f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</row>
    <row r="38" spans="1:8" x14ac:dyDescent="0.2">
      <c r="A38" s="14"/>
      <c r="B38" s="17" t="s">
        <v>23</v>
      </c>
      <c r="C38" s="26">
        <v>0</v>
      </c>
      <c r="D38" s="26">
        <v>0</v>
      </c>
      <c r="E38" s="26">
        <f>+C38+D38</f>
        <v>0</v>
      </c>
      <c r="F38" s="26">
        <v>0</v>
      </c>
      <c r="G38" s="26">
        <v>0</v>
      </c>
      <c r="H38" s="26">
        <f t="shared" ref="H38" si="10">+G38-C38</f>
        <v>0</v>
      </c>
    </row>
    <row r="39" spans="1:8" x14ac:dyDescent="0.2">
      <c r="A39" s="19"/>
      <c r="B39" s="20" t="s">
        <v>24</v>
      </c>
      <c r="C39" s="23">
        <f>+C21+C31+C37</f>
        <v>80741590</v>
      </c>
      <c r="D39" s="23">
        <f t="shared" ref="D39:G39" si="11">+D21+D31+D37</f>
        <v>73644187</v>
      </c>
      <c r="E39" s="23">
        <f t="shared" si="11"/>
        <v>154385777</v>
      </c>
      <c r="F39" s="23">
        <f t="shared" si="11"/>
        <v>103615199.55</v>
      </c>
      <c r="G39" s="23">
        <f t="shared" si="11"/>
        <v>103615199.55</v>
      </c>
      <c r="H39" s="12"/>
    </row>
    <row r="40" spans="1:8" x14ac:dyDescent="0.2">
      <c r="A40" s="28"/>
      <c r="B40" s="29"/>
      <c r="C40" s="30"/>
      <c r="D40" s="30"/>
      <c r="E40" s="30"/>
      <c r="F40" s="31" t="s">
        <v>25</v>
      </c>
      <c r="G40" s="32"/>
      <c r="H40" s="27">
        <f>+H26</f>
        <v>16056877.57</v>
      </c>
    </row>
    <row r="42" spans="1:8" ht="21.6" customHeight="1" x14ac:dyDescent="0.2">
      <c r="B42" s="38" t="s">
        <v>35</v>
      </c>
    </row>
    <row r="43" spans="1:8" ht="11.4" customHeight="1" x14ac:dyDescent="0.2">
      <c r="B43" s="39" t="s">
        <v>36</v>
      </c>
    </row>
    <row r="44" spans="1:8" ht="25.05" customHeight="1" x14ac:dyDescent="0.2">
      <c r="B44" s="64" t="s">
        <v>37</v>
      </c>
      <c r="C44" s="64"/>
      <c r="D44" s="64"/>
      <c r="E44" s="64"/>
      <c r="F44" s="64"/>
      <c r="G44" s="64"/>
      <c r="H44" s="64"/>
    </row>
    <row r="45" spans="1:8" x14ac:dyDescent="0.2">
      <c r="B45" s="46" t="s">
        <v>39</v>
      </c>
      <c r="C45" s="46"/>
      <c r="D45" s="46"/>
      <c r="E45" s="46"/>
      <c r="F45" s="46"/>
      <c r="G45" s="46"/>
      <c r="H45" s="46"/>
    </row>
    <row r="46" spans="1:8" x14ac:dyDescent="0.2">
      <c r="B46" s="45"/>
      <c r="C46" s="45"/>
      <c r="D46" s="45"/>
      <c r="E46" s="45"/>
      <c r="F46" s="45"/>
      <c r="G46" s="45"/>
      <c r="H46" s="45"/>
    </row>
    <row r="47" spans="1:8" x14ac:dyDescent="0.2">
      <c r="B47" s="45"/>
      <c r="C47" s="45"/>
      <c r="D47" s="45"/>
      <c r="E47" s="45"/>
      <c r="F47" s="45"/>
      <c r="G47" s="45"/>
      <c r="H47" s="45"/>
    </row>
    <row r="48" spans="1:8" x14ac:dyDescent="0.2">
      <c r="B48" s="45"/>
      <c r="C48" s="45"/>
      <c r="D48" s="45"/>
      <c r="E48" s="45"/>
      <c r="F48" s="45"/>
      <c r="G48" s="45"/>
      <c r="H48" s="45"/>
    </row>
    <row r="49" spans="2:8" x14ac:dyDescent="0.2">
      <c r="B49" s="45"/>
      <c r="C49" s="45"/>
      <c r="D49" s="45"/>
      <c r="E49" s="45"/>
      <c r="F49" s="45"/>
      <c r="G49" s="45"/>
      <c r="H49" s="45"/>
    </row>
    <row r="50" spans="2:8" x14ac:dyDescent="0.2">
      <c r="B50" s="45"/>
      <c r="C50" s="45"/>
      <c r="D50" s="45"/>
      <c r="E50" s="45"/>
      <c r="F50" s="45"/>
      <c r="G50" s="45"/>
      <c r="H50" s="45"/>
    </row>
    <row r="51" spans="2:8" x14ac:dyDescent="0.2">
      <c r="B51" s="45"/>
      <c r="C51" s="45"/>
      <c r="D51" s="45"/>
      <c r="E51" s="45"/>
      <c r="F51" s="45"/>
      <c r="G51" s="45"/>
      <c r="H51" s="45"/>
    </row>
    <row r="52" spans="2:8" x14ac:dyDescent="0.2">
      <c r="B52" s="45"/>
      <c r="C52" s="45"/>
      <c r="D52" s="45"/>
      <c r="E52" s="45"/>
      <c r="F52" s="45"/>
      <c r="G52" s="45"/>
      <c r="H52" s="45"/>
    </row>
    <row r="53" spans="2:8" x14ac:dyDescent="0.2">
      <c r="B53" s="45"/>
      <c r="C53" s="45"/>
      <c r="D53" s="45"/>
      <c r="E53" s="45"/>
      <c r="F53" s="45"/>
      <c r="G53" s="45"/>
      <c r="H53" s="45"/>
    </row>
    <row r="54" spans="2:8" x14ac:dyDescent="0.2">
      <c r="B54" s="45"/>
      <c r="C54" s="45"/>
      <c r="D54" s="45"/>
      <c r="E54" s="45"/>
      <c r="F54" s="45"/>
      <c r="G54" s="45"/>
      <c r="H54" s="45"/>
    </row>
    <row r="55" spans="2:8" x14ac:dyDescent="0.2">
      <c r="B55" s="45"/>
      <c r="C55" s="45"/>
      <c r="D55" s="45"/>
      <c r="E55" s="45"/>
      <c r="F55" s="45"/>
      <c r="G55" s="45"/>
      <c r="H55" s="45"/>
    </row>
  </sheetData>
  <sheetProtection formatCells="0" formatColumns="0" formatRows="0" insertRows="0" autoFilter="0"/>
  <mergeCells count="9">
    <mergeCell ref="B45:H45"/>
    <mergeCell ref="A1:H1"/>
    <mergeCell ref="A2:B4"/>
    <mergeCell ref="C2:G2"/>
    <mergeCell ref="H2:H3"/>
    <mergeCell ref="A18:B20"/>
    <mergeCell ref="C18:G18"/>
    <mergeCell ref="H18:H19"/>
    <mergeCell ref="B44:H44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landscape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30B8F6-A90D-457F-A17A-6DB11CDA6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revision/>
  <cp:lastPrinted>2022-02-17T17:24:39Z</cp:lastPrinted>
  <dcterms:created xsi:type="dcterms:W3CDTF">2012-12-11T20:48:19Z</dcterms:created>
  <dcterms:modified xsi:type="dcterms:W3CDTF">2022-02-17T17:24:43Z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